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 activeTab="3"/>
  </bookViews>
  <sheets>
    <sheet name="1кв 2018" sheetId="5" r:id="rId1"/>
    <sheet name="2кв 2018" sheetId="6" r:id="rId2"/>
    <sheet name="3кв 2018" sheetId="7" r:id="rId3"/>
    <sheet name="4кв 2018" sheetId="8" r:id="rId4"/>
  </sheets>
  <calcPr calcId="125725"/>
</workbook>
</file>

<file path=xl/calcChain.xml><?xml version="1.0" encoding="utf-8"?>
<calcChain xmlns="http://schemas.openxmlformats.org/spreadsheetml/2006/main">
  <c r="E27" i="8"/>
  <c r="E24"/>
  <c r="G21"/>
  <c r="G20"/>
  <c r="E19"/>
  <c r="E18"/>
  <c r="E17"/>
  <c r="E16"/>
  <c r="E15"/>
  <c r="E14"/>
  <c r="E13"/>
  <c r="E12"/>
  <c r="E28" s="1"/>
  <c r="E21" i="7"/>
  <c r="E20"/>
  <c r="E19"/>
  <c r="E18"/>
  <c r="E17"/>
  <c r="E16"/>
  <c r="E14"/>
  <c r="E13"/>
  <c r="E12"/>
  <c r="E23" s="1"/>
  <c r="E17" i="6"/>
  <c r="E18"/>
  <c r="E19"/>
  <c r="E20"/>
  <c r="E21"/>
  <c r="E16"/>
  <c r="E13"/>
  <c r="E14"/>
  <c r="E12"/>
  <c r="E13" i="5"/>
  <c r="E14"/>
  <c r="E16"/>
  <c r="E17"/>
  <c r="E18"/>
  <c r="E19"/>
  <c r="E20"/>
  <c r="E21"/>
  <c r="E12"/>
  <c r="E23" s="1"/>
  <c r="E23" i="6" l="1"/>
</calcChain>
</file>

<file path=xl/sharedStrings.xml><?xml version="1.0" encoding="utf-8"?>
<sst xmlns="http://schemas.openxmlformats.org/spreadsheetml/2006/main" count="248" uniqueCount="75">
  <si>
    <t>АКТ №____</t>
  </si>
  <si>
    <t>приемки оказанных услуг (выполненных работ) по содержанию и текущему ремонту общего имущества в МКД</t>
  </si>
  <si>
    <t>г. Ставрополь</t>
  </si>
  <si>
    <t>"___"____________20____г</t>
  </si>
  <si>
    <t>Наименование вида работы (услуги)</t>
  </si>
  <si>
    <t>Переодичность  выполнения работ</t>
  </si>
  <si>
    <t>Единица измерения</t>
  </si>
  <si>
    <t>Стоимость/сметная стоимость выполненной работы (оказанной услуги) за единицу</t>
  </si>
  <si>
    <t>Цена выполненной работы (оказанной услуги)</t>
  </si>
  <si>
    <t>постоянно</t>
  </si>
  <si>
    <t>кв.м.</t>
  </si>
  <si>
    <t xml:space="preserve">Работы по содержанию придомовой территории </t>
  </si>
  <si>
    <t>понедельник, суббота, покос (май,август)</t>
  </si>
  <si>
    <t>Дератизация и дезинсекция</t>
  </si>
  <si>
    <t xml:space="preserve">Аварийная служба систем водоснабжения и канализации </t>
  </si>
  <si>
    <t>непрерывно в течение года</t>
  </si>
  <si>
    <t>Аварийное обслуживание систем отопления</t>
  </si>
  <si>
    <t xml:space="preserve">Аварийная служба систем электроснабжения </t>
  </si>
  <si>
    <t xml:space="preserve">Услуги по начислению и сбору платежей </t>
  </si>
  <si>
    <t>ИТОГ</t>
  </si>
  <si>
    <t>4. Работы (услуги) выполненны (оказаны) полностью, в установленные сроки, с надлежащим качеством.</t>
  </si>
  <si>
    <t xml:space="preserve">5. Претензий по выполнению условий Договора Стороны друг к другу не имеют. </t>
  </si>
  <si>
    <t>Настоящий акт составлен в двух экземплярах, имеющих одинаковую юридическую силу, по одному для каждой из Сторон.</t>
  </si>
  <si>
    <t>Подписи сторон:</t>
  </si>
  <si>
    <t>Исполнитель</t>
  </si>
  <si>
    <t>_______________________________________</t>
  </si>
  <si>
    <t>____________</t>
  </si>
  <si>
    <t>(должность, ФИО)</t>
  </si>
  <si>
    <t>(подпись)</t>
  </si>
  <si>
    <t>Заказчик</t>
  </si>
  <si>
    <t>Работы, выполняемые в целях надлежащего содержания электрооборудования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</si>
  <si>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</si>
  <si>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Проведение осмотров, необходимых для надлежащего содержания конструктивных элементов МКД</t>
  </si>
  <si>
    <t>Управление МКД</t>
  </si>
  <si>
    <r>
      <t xml:space="preserve">1. Исполнителем предъявлены к приемке следующие оказанные на основании договора подряда №113у от 01.05.2015 г. услуги и выполненные работы по содержанию и текущему ремонту общего имущества в МКД расположенного по адресу </t>
    </r>
    <r>
      <rPr>
        <b/>
        <sz val="11"/>
        <rFont val="Times New Roman"/>
        <family val="1"/>
        <charset val="204"/>
      </rPr>
      <t>ул. Надежденский 1/1</t>
    </r>
    <r>
      <rPr>
        <sz val="11"/>
        <rFont val="Times New Roman"/>
        <family val="1"/>
        <charset val="204"/>
      </rPr>
      <t>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</si>
  <si>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>ул.Надежденский 1/1</t>
    </r>
    <r>
      <rPr>
        <sz val="11"/>
        <rFont val="Times New Roman"/>
        <family val="1"/>
        <charset val="204"/>
      </rPr>
      <t>, именуемые в дальнейшем "Заказчик", в лице___________________________являющегося собственником квартиры №____, находящейся в данном МКД, действующего на основании __________________________, с одной стороны, и ООО "МУП ЖЭУ-12",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</si>
  <si>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t>3. На 01.04.2018 года задолженность составляет 7668,51 руб. За период с 01.01.2018 г. по 31.03.2018 г. начисленно 53201,91 руб., полученно денежных средств за данный период 52983,46 руб.</t>
  </si>
  <si>
    <t>Смена ПП трубы в подвале</t>
  </si>
  <si>
    <t>2. Всего за период с 01.01.2018 г по 31.03.2018 г. выполненно работ (оказанно услуг) на общую сумму 40776 (сорок тысяч семьсот семьдесят шесть) рублей 44  коп.</t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</si>
  <si>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>ул.Надежденский 1/1</t>
    </r>
    <r>
      <rPr>
        <sz val="11"/>
        <rFont val="Times New Roman"/>
        <family val="1"/>
        <charset val="204"/>
      </rPr>
      <t>, именуемые в дальнейшем "Заказчик", в лице___________________________являющегося собственником квартиры №____, находящейся в данном МКД, действующего на основании __________________________, с одной стороны, и ООО Управляющая компания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</si>
  <si>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t>3. На 01.07.2018 года задолженность составляет 1183,54 руб. За период с 01.01.2018 г. по 31.06.2018 г. начисленно 95498,05 руб., полученно денежных средств за данный период 107102,10 руб.</t>
  </si>
  <si>
    <t>"01"августа 2018 г</t>
  </si>
  <si>
    <t>2. Всего за период с 01.01.2018 г по 31.07.2018 г. выполненно работ (оказанно услуг) на общую сумму 91995 (девяносто одна тысяча девятьсот девяносто пять) рублей 78 коп.</t>
  </si>
  <si>
    <t>"01" октября 2018 г</t>
  </si>
  <si>
    <t>"01" января 2019г</t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</si>
  <si>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Надежденский 1/1,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</si>
  <si>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1. Исполнителем предъявлены к приемке следующие оказанные на основании договора подряда №120н от 01.07.2018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1/1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Надежденский</t>
    </r>
    <r>
      <rPr>
        <sz val="11"/>
        <rFont val="Times New Roman"/>
        <family val="1"/>
        <charset val="204"/>
      </rPr>
      <t>:</t>
    </r>
  </si>
  <si>
    <t xml:space="preserve">Проведение  осмотров, необходимых для надлежащего содержания конструктивных элементов, входящих в состав общего имущества МКД </t>
  </si>
  <si>
    <t>два раза в год</t>
  </si>
  <si>
    <t>0,8/0,6</t>
  </si>
  <si>
    <t>Общие работы, выполняемые для надлежащего содержания систем водоснабжения (холодного,горячего), отопления и водоотведения в многоквартирных домах</t>
  </si>
  <si>
    <t>0,93/0,52</t>
  </si>
  <si>
    <t>Работы, выполняемые в целях надлежащего содержания электрооборудования в многоквартирном доме</t>
  </si>
  <si>
    <t>июнь,август</t>
  </si>
  <si>
    <t>1,04/0,84</t>
  </si>
  <si>
    <t>1,28/3,58</t>
  </si>
  <si>
    <t>Организационные работы</t>
  </si>
  <si>
    <t>2,48/2,98</t>
  </si>
  <si>
    <t>по графику</t>
  </si>
  <si>
    <t>0,09/0,15</t>
  </si>
  <si>
    <t>0,81/0,89</t>
  </si>
  <si>
    <t>Аварийная служба систем центрального отопления</t>
  </si>
  <si>
    <t>0,45/0,5</t>
  </si>
  <si>
    <t>0,31/0,32</t>
  </si>
  <si>
    <t>1,92/0,53</t>
  </si>
  <si>
    <t>Водоснабжение в составе тарифа</t>
  </si>
  <si>
    <t>Электроэнергия в составе тарифа</t>
  </si>
  <si>
    <t>Ремонт групповых считков</t>
  </si>
  <si>
    <t>Ремонт подъезда</t>
  </si>
  <si>
    <t>Подготовка дома к сезонной эксплуатации</t>
  </si>
  <si>
    <t>ИТОГО</t>
  </si>
  <si>
    <t>2. Всего за период с 01.01.2018 г по 31.12.2018 г. выполненно работ (оказанно услуг) на общую сумму 256353 (двести пятьдесят шесть тысяч триста пятьдесят три) рубля 47 коп.</t>
  </si>
  <si>
    <t>3.На 01.01.2019 года задолженность составляет 1342,54 руб. За период с 01.01.2018 г. по 31.12.2018 г. начисленно 211055,11 руб., полученно денедных средств за данный период 207964,80 руб., резервный фонд начисленно 30292,80 руб. получено 20482,40 руб.</t>
  </si>
  <si>
    <t>4 Работы (услуги) выполненны (оказаны) полностью, в установленные сроки, с надлежащим качеством.</t>
  </si>
  <si>
    <t>Получил: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</si>
</sst>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0" fontId="4" fillId="0" borderId="0" xfId="0" applyFont="1"/>
    <xf numFmtId="4" fontId="4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4" fontId="6" fillId="0" borderId="9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9" fillId="0" borderId="0" xfId="0" applyFont="1"/>
    <xf numFmtId="4" fontId="9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" fontId="6" fillId="0" borderId="14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" fontId="7" fillId="0" borderId="0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left" vertical="center" wrapText="1"/>
    </xf>
    <xf numFmtId="4" fontId="7" fillId="0" borderId="16" xfId="0" applyNumberFormat="1" applyFont="1" applyBorder="1" applyAlignment="1">
      <alignment horizontal="left" vertical="center" wrapText="1"/>
    </xf>
    <xf numFmtId="2" fontId="8" fillId="0" borderId="5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opLeftCell="A13" workbookViewId="0">
      <selection activeCell="I21" sqref="I21"/>
    </sheetView>
  </sheetViews>
  <sheetFormatPr defaultRowHeight="15"/>
  <cols>
    <col min="1" max="1" width="32.85546875" customWidth="1"/>
    <col min="2" max="2" width="15.7109375" customWidth="1"/>
    <col min="3" max="3" width="11.5703125" customWidth="1"/>
    <col min="4" max="4" width="19" customWidth="1"/>
    <col min="5" max="5" width="18" style="16" customWidth="1"/>
    <col min="6" max="7" width="9.140625" customWidth="1"/>
  </cols>
  <sheetData>
    <row r="1" spans="1:7" ht="15.75">
      <c r="A1" s="39" t="s">
        <v>0</v>
      </c>
      <c r="B1" s="39"/>
      <c r="C1" s="39"/>
      <c r="D1" s="39"/>
      <c r="E1" s="39"/>
    </row>
    <row r="2" spans="1:7" ht="15.75">
      <c r="A2" s="40" t="s">
        <v>1</v>
      </c>
      <c r="B2" s="40"/>
      <c r="C2" s="40"/>
      <c r="D2" s="40"/>
      <c r="E2" s="40"/>
    </row>
    <row r="3" spans="1:7">
      <c r="A3" s="1"/>
      <c r="B3" s="1"/>
      <c r="C3" s="1"/>
      <c r="D3" s="1"/>
      <c r="E3" s="2"/>
    </row>
    <row r="4" spans="1:7">
      <c r="A4" s="28" t="s">
        <v>2</v>
      </c>
      <c r="B4" s="1"/>
      <c r="C4" s="1"/>
      <c r="D4" s="41" t="s">
        <v>3</v>
      </c>
      <c r="E4" s="41"/>
    </row>
    <row r="5" spans="1:7">
      <c r="A5" s="1"/>
      <c r="B5" s="1"/>
      <c r="C5" s="1"/>
      <c r="D5" s="1"/>
      <c r="E5" s="2"/>
    </row>
    <row r="6" spans="1:7">
      <c r="A6" s="1"/>
      <c r="B6" s="1"/>
      <c r="C6" s="1"/>
      <c r="D6" s="1"/>
      <c r="E6" s="2"/>
    </row>
    <row r="7" spans="1:7" ht="93" customHeight="1">
      <c r="A7" s="38" t="s">
        <v>35</v>
      </c>
      <c r="B7" s="38"/>
      <c r="C7" s="38"/>
      <c r="D7" s="38"/>
      <c r="E7" s="38"/>
    </row>
    <row r="8" spans="1:7">
      <c r="A8" s="3"/>
      <c r="B8" s="3"/>
      <c r="C8" s="3"/>
      <c r="D8" s="3"/>
      <c r="E8" s="4"/>
    </row>
    <row r="9" spans="1:7" ht="45.75" customHeight="1">
      <c r="A9" s="38" t="s">
        <v>34</v>
      </c>
      <c r="B9" s="38"/>
      <c r="C9" s="38"/>
      <c r="D9" s="38"/>
      <c r="E9" s="38"/>
    </row>
    <row r="10" spans="1:7" ht="15.75" thickBot="1">
      <c r="A10" s="5"/>
      <c r="B10" s="5"/>
      <c r="C10" s="5"/>
      <c r="D10" s="5"/>
      <c r="E10" s="6"/>
      <c r="G10">
        <v>1262.2</v>
      </c>
    </row>
    <row r="11" spans="1:7" ht="75">
      <c r="A11" s="18" t="s">
        <v>4</v>
      </c>
      <c r="B11" s="19" t="s">
        <v>5</v>
      </c>
      <c r="C11" s="19" t="s">
        <v>6</v>
      </c>
      <c r="D11" s="20" t="s">
        <v>7</v>
      </c>
      <c r="E11" s="21" t="s">
        <v>8</v>
      </c>
    </row>
    <row r="12" spans="1:7" ht="45.75" customHeight="1">
      <c r="A12" s="22" t="s">
        <v>32</v>
      </c>
      <c r="B12" s="8" t="s">
        <v>9</v>
      </c>
      <c r="C12" s="8" t="s">
        <v>10</v>
      </c>
      <c r="D12" s="9">
        <v>0.8</v>
      </c>
      <c r="E12" s="10">
        <f>D12*$G$10*3</f>
        <v>3029.28</v>
      </c>
    </row>
    <row r="13" spans="1:7" ht="54.75" customHeight="1">
      <c r="A13" s="23" t="s">
        <v>31</v>
      </c>
      <c r="B13" s="8" t="s">
        <v>9</v>
      </c>
      <c r="C13" s="8" t="s">
        <v>10</v>
      </c>
      <c r="D13" s="9">
        <v>0.93</v>
      </c>
      <c r="E13" s="10">
        <f t="shared" ref="E13:E21" si="0">D13*$G$10*3</f>
        <v>3521.538</v>
      </c>
    </row>
    <row r="14" spans="1:7" ht="38.25">
      <c r="A14" s="23" t="s">
        <v>30</v>
      </c>
      <c r="B14" s="8" t="s">
        <v>9</v>
      </c>
      <c r="C14" s="8" t="s">
        <v>10</v>
      </c>
      <c r="D14" s="9">
        <v>1.04</v>
      </c>
      <c r="E14" s="10">
        <f t="shared" si="0"/>
        <v>3938.0640000000003</v>
      </c>
    </row>
    <row r="15" spans="1:7">
      <c r="A15" s="7" t="s">
        <v>13</v>
      </c>
      <c r="B15" s="8"/>
      <c r="C15" s="8" t="s">
        <v>10</v>
      </c>
      <c r="D15" s="9">
        <v>0.09</v>
      </c>
      <c r="E15" s="10">
        <v>367.71</v>
      </c>
    </row>
    <row r="16" spans="1:7" ht="38.25">
      <c r="A16" s="7" t="s">
        <v>11</v>
      </c>
      <c r="B16" s="8" t="s">
        <v>12</v>
      </c>
      <c r="C16" s="8" t="s">
        <v>10</v>
      </c>
      <c r="D16" s="8">
        <v>1.28</v>
      </c>
      <c r="E16" s="10">
        <f t="shared" si="0"/>
        <v>4846.848</v>
      </c>
    </row>
    <row r="17" spans="1:7">
      <c r="A17" s="7" t="s">
        <v>33</v>
      </c>
      <c r="B17" s="8" t="s">
        <v>9</v>
      </c>
      <c r="C17" s="8" t="s">
        <v>10</v>
      </c>
      <c r="D17" s="9">
        <v>2.48</v>
      </c>
      <c r="E17" s="10">
        <f t="shared" si="0"/>
        <v>9390.768</v>
      </c>
    </row>
    <row r="18" spans="1:7" ht="25.5">
      <c r="A18" s="7" t="s">
        <v>14</v>
      </c>
      <c r="B18" s="8" t="s">
        <v>15</v>
      </c>
      <c r="C18" s="8" t="s">
        <v>10</v>
      </c>
      <c r="D18" s="9">
        <v>0.81</v>
      </c>
      <c r="E18" s="10">
        <f t="shared" si="0"/>
        <v>3067.1460000000002</v>
      </c>
    </row>
    <row r="19" spans="1:7" ht="25.5">
      <c r="A19" s="7" t="s">
        <v>16</v>
      </c>
      <c r="B19" s="8" t="s">
        <v>15</v>
      </c>
      <c r="C19" s="8" t="s">
        <v>10</v>
      </c>
      <c r="D19" s="11">
        <v>0.45</v>
      </c>
      <c r="E19" s="10">
        <f t="shared" si="0"/>
        <v>1703.97</v>
      </c>
    </row>
    <row r="20" spans="1:7" ht="25.5">
      <c r="A20" s="7" t="s">
        <v>17</v>
      </c>
      <c r="B20" s="8" t="s">
        <v>15</v>
      </c>
      <c r="C20" s="8" t="s">
        <v>10</v>
      </c>
      <c r="D20" s="8">
        <v>0.31</v>
      </c>
      <c r="E20" s="10">
        <f t="shared" si="0"/>
        <v>1173.846</v>
      </c>
    </row>
    <row r="21" spans="1:7" ht="25.5">
      <c r="A21" s="7" t="s">
        <v>18</v>
      </c>
      <c r="B21" s="8" t="s">
        <v>9</v>
      </c>
      <c r="C21" s="8" t="s">
        <v>10</v>
      </c>
      <c r="D21" s="8">
        <v>1.92</v>
      </c>
      <c r="E21" s="10">
        <f t="shared" si="0"/>
        <v>7270.2719999999999</v>
      </c>
    </row>
    <row r="22" spans="1:7">
      <c r="A22" s="23" t="s">
        <v>37</v>
      </c>
      <c r="B22" s="24"/>
      <c r="C22" s="8"/>
      <c r="D22" s="24"/>
      <c r="E22" s="25">
        <v>2467</v>
      </c>
    </row>
    <row r="23" spans="1:7" ht="19.5" thickBot="1">
      <c r="A23" s="12" t="s">
        <v>19</v>
      </c>
      <c r="B23" s="13"/>
      <c r="C23" s="13"/>
      <c r="D23" s="14"/>
      <c r="E23" s="15">
        <f>SUM(E12:E22)</f>
        <v>40776.442000000003</v>
      </c>
      <c r="G23" s="17"/>
    </row>
    <row r="24" spans="1:7">
      <c r="A24" s="5"/>
      <c r="B24" s="5"/>
      <c r="C24" s="5"/>
      <c r="D24" s="5"/>
      <c r="E24" s="6"/>
    </row>
    <row r="25" spans="1:7" ht="33" customHeight="1">
      <c r="A25" s="38" t="s">
        <v>38</v>
      </c>
      <c r="B25" s="38"/>
      <c r="C25" s="38"/>
      <c r="D25" s="38"/>
      <c r="E25" s="38"/>
    </row>
    <row r="26" spans="1:7">
      <c r="A26" s="26"/>
      <c r="B26" s="26"/>
      <c r="C26" s="26"/>
      <c r="D26" s="26"/>
      <c r="E26" s="27"/>
    </row>
    <row r="27" spans="1:7" ht="30.75" customHeight="1">
      <c r="A27" s="38" t="s">
        <v>36</v>
      </c>
      <c r="B27" s="38"/>
      <c r="C27" s="38"/>
      <c r="D27" s="38"/>
      <c r="E27" s="38"/>
    </row>
    <row r="28" spans="1:7">
      <c r="A28" s="5"/>
      <c r="B28" s="5"/>
      <c r="C28" s="5"/>
      <c r="D28" s="5"/>
      <c r="E28" s="6"/>
    </row>
    <row r="29" spans="1:7" ht="15" customHeight="1">
      <c r="A29" s="38" t="s">
        <v>20</v>
      </c>
      <c r="B29" s="38"/>
      <c r="C29" s="38"/>
      <c r="D29" s="38"/>
      <c r="E29" s="38"/>
    </row>
    <row r="30" spans="1:7">
      <c r="A30" s="5"/>
      <c r="B30" s="5"/>
      <c r="C30" s="5"/>
      <c r="D30" s="5"/>
      <c r="E30" s="6"/>
    </row>
    <row r="31" spans="1:7">
      <c r="A31" s="43" t="s">
        <v>21</v>
      </c>
      <c r="B31" s="43"/>
      <c r="C31" s="43"/>
      <c r="D31" s="43"/>
      <c r="E31" s="43"/>
    </row>
    <row r="32" spans="1:7">
      <c r="A32" s="5"/>
      <c r="B32" s="5"/>
      <c r="C32" s="5"/>
      <c r="D32" s="5"/>
      <c r="E32" s="6"/>
    </row>
    <row r="33" spans="1:5" ht="29.25" customHeight="1">
      <c r="A33" s="38" t="s">
        <v>22</v>
      </c>
      <c r="B33" s="38"/>
      <c r="C33" s="38"/>
      <c r="D33" s="38"/>
      <c r="E33" s="38"/>
    </row>
    <row r="34" spans="1:5">
      <c r="A34" s="5"/>
      <c r="B34" s="5"/>
      <c r="C34" s="5"/>
      <c r="D34" s="5"/>
      <c r="E34" s="6"/>
    </row>
    <row r="35" spans="1:5">
      <c r="A35" s="5"/>
      <c r="B35" s="5"/>
      <c r="C35" s="5"/>
      <c r="D35" s="5"/>
      <c r="E35" s="6"/>
    </row>
    <row r="36" spans="1:5">
      <c r="A36" s="44" t="s">
        <v>23</v>
      </c>
      <c r="B36" s="44"/>
      <c r="C36" s="44"/>
      <c r="D36" s="44"/>
      <c r="E36" s="44"/>
    </row>
    <row r="37" spans="1:5">
      <c r="A37" s="5"/>
      <c r="B37" s="5"/>
      <c r="C37" s="5"/>
      <c r="D37" s="5"/>
      <c r="E37" s="6"/>
    </row>
    <row r="38" spans="1:5">
      <c r="A38" s="5" t="s">
        <v>24</v>
      </c>
      <c r="B38" s="5" t="s">
        <v>25</v>
      </c>
      <c r="C38" s="5"/>
      <c r="D38" s="5"/>
      <c r="E38" s="6" t="s">
        <v>26</v>
      </c>
    </row>
    <row r="39" spans="1:5">
      <c r="A39" s="5"/>
      <c r="B39" s="42" t="s">
        <v>27</v>
      </c>
      <c r="C39" s="42"/>
      <c r="D39" s="42"/>
      <c r="E39" s="6" t="s">
        <v>28</v>
      </c>
    </row>
    <row r="40" spans="1:5">
      <c r="A40" s="5"/>
      <c r="B40" s="5"/>
      <c r="C40" s="5"/>
      <c r="D40" s="5"/>
      <c r="E40" s="6"/>
    </row>
    <row r="41" spans="1:5">
      <c r="A41" s="5"/>
      <c r="B41" s="5"/>
      <c r="C41" s="5"/>
      <c r="D41" s="5"/>
      <c r="E41" s="6"/>
    </row>
    <row r="42" spans="1:5">
      <c r="A42" s="5" t="s">
        <v>29</v>
      </c>
      <c r="B42" s="5" t="s">
        <v>25</v>
      </c>
      <c r="C42" s="5"/>
      <c r="D42" s="5"/>
      <c r="E42" s="6" t="s">
        <v>26</v>
      </c>
    </row>
    <row r="43" spans="1:5">
      <c r="A43" s="5"/>
      <c r="B43" s="42" t="s">
        <v>27</v>
      </c>
      <c r="C43" s="42"/>
      <c r="D43" s="42"/>
      <c r="E43" s="6" t="s">
        <v>28</v>
      </c>
    </row>
    <row r="44" spans="1:5">
      <c r="A44" s="5"/>
      <c r="B44" s="5"/>
      <c r="C44" s="5"/>
      <c r="D44" s="5"/>
      <c r="E44" s="6"/>
    </row>
  </sheetData>
  <mergeCells count="13">
    <mergeCell ref="B43:D43"/>
    <mergeCell ref="A27:E27"/>
    <mergeCell ref="A29:E29"/>
    <mergeCell ref="A31:E31"/>
    <mergeCell ref="A33:E33"/>
    <mergeCell ref="A36:E36"/>
    <mergeCell ref="B39:D39"/>
    <mergeCell ref="A25:E25"/>
    <mergeCell ref="A1:E1"/>
    <mergeCell ref="A2:E2"/>
    <mergeCell ref="D4:E4"/>
    <mergeCell ref="A7:E7"/>
    <mergeCell ref="A9:E9"/>
  </mergeCells>
  <pageMargins left="0.22" right="0.21" top="0.16" bottom="0.22" header="0.16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opLeftCell="A13" workbookViewId="0">
      <selection activeCell="A25" sqref="A25:E25"/>
    </sheetView>
  </sheetViews>
  <sheetFormatPr defaultRowHeight="15"/>
  <cols>
    <col min="1" max="1" width="32.85546875" customWidth="1"/>
    <col min="2" max="2" width="15.7109375" customWidth="1"/>
    <col min="3" max="3" width="11.5703125" customWidth="1"/>
    <col min="4" max="4" width="19" customWidth="1"/>
    <col min="5" max="5" width="18" style="16" customWidth="1"/>
    <col min="6" max="7" width="9.140625" customWidth="1"/>
  </cols>
  <sheetData>
    <row r="1" spans="1:7" ht="15.75">
      <c r="A1" s="39" t="s">
        <v>0</v>
      </c>
      <c r="B1" s="39"/>
      <c r="C1" s="39"/>
      <c r="D1" s="39"/>
      <c r="E1" s="39"/>
    </row>
    <row r="2" spans="1:7" ht="15.75">
      <c r="A2" s="40" t="s">
        <v>1</v>
      </c>
      <c r="B2" s="40"/>
      <c r="C2" s="40"/>
      <c r="D2" s="40"/>
      <c r="E2" s="40"/>
    </row>
    <row r="3" spans="1:7">
      <c r="A3" s="1"/>
      <c r="B3" s="1"/>
      <c r="C3" s="1"/>
      <c r="D3" s="1"/>
      <c r="E3" s="2"/>
    </row>
    <row r="4" spans="1:7">
      <c r="A4" s="29" t="s">
        <v>2</v>
      </c>
      <c r="B4" s="1"/>
      <c r="C4" s="1"/>
      <c r="D4" s="41" t="s">
        <v>41</v>
      </c>
      <c r="E4" s="41"/>
    </row>
    <row r="5" spans="1:7">
      <c r="A5" s="1"/>
      <c r="B5" s="1"/>
      <c r="C5" s="1"/>
      <c r="D5" s="1"/>
      <c r="E5" s="2"/>
    </row>
    <row r="6" spans="1:7">
      <c r="A6" s="1"/>
      <c r="B6" s="1"/>
      <c r="C6" s="1"/>
      <c r="D6" s="1"/>
      <c r="E6" s="2"/>
    </row>
    <row r="7" spans="1:7" ht="93" customHeight="1">
      <c r="A7" s="38" t="s">
        <v>39</v>
      </c>
      <c r="B7" s="38"/>
      <c r="C7" s="38"/>
      <c r="D7" s="38"/>
      <c r="E7" s="38"/>
    </row>
    <row r="8" spans="1:7">
      <c r="A8" s="3"/>
      <c r="B8" s="3"/>
      <c r="C8" s="3"/>
      <c r="D8" s="3"/>
      <c r="E8" s="4"/>
    </row>
    <row r="9" spans="1:7" ht="45.75" customHeight="1">
      <c r="A9" s="38" t="s">
        <v>34</v>
      </c>
      <c r="B9" s="38"/>
      <c r="C9" s="38"/>
      <c r="D9" s="38"/>
      <c r="E9" s="38"/>
    </row>
    <row r="10" spans="1:7" ht="15.75" thickBot="1">
      <c r="A10" s="5"/>
      <c r="B10" s="5"/>
      <c r="C10" s="5"/>
      <c r="D10" s="5"/>
      <c r="E10" s="6"/>
      <c r="G10">
        <v>1262.2</v>
      </c>
    </row>
    <row r="11" spans="1:7" ht="75">
      <c r="A11" s="18" t="s">
        <v>4</v>
      </c>
      <c r="B11" s="19" t="s">
        <v>5</v>
      </c>
      <c r="C11" s="19" t="s">
        <v>6</v>
      </c>
      <c r="D11" s="20" t="s">
        <v>7</v>
      </c>
      <c r="E11" s="21" t="s">
        <v>8</v>
      </c>
    </row>
    <row r="12" spans="1:7" ht="45.75" customHeight="1">
      <c r="A12" s="22" t="s">
        <v>32</v>
      </c>
      <c r="B12" s="8" t="s">
        <v>9</v>
      </c>
      <c r="C12" s="8" t="s">
        <v>10</v>
      </c>
      <c r="D12" s="9">
        <v>0.8</v>
      </c>
      <c r="E12" s="10">
        <f>D12*$G$10*7</f>
        <v>7068.3200000000006</v>
      </c>
    </row>
    <row r="13" spans="1:7" ht="54.75" customHeight="1">
      <c r="A13" s="23" t="s">
        <v>31</v>
      </c>
      <c r="B13" s="8" t="s">
        <v>9</v>
      </c>
      <c r="C13" s="8" t="s">
        <v>10</v>
      </c>
      <c r="D13" s="9">
        <v>0.93</v>
      </c>
      <c r="E13" s="10">
        <f t="shared" ref="E13:E14" si="0">D13*$G$10*7</f>
        <v>8216.9220000000005</v>
      </c>
    </row>
    <row r="14" spans="1:7" ht="38.25">
      <c r="A14" s="23" t="s">
        <v>30</v>
      </c>
      <c r="B14" s="8" t="s">
        <v>9</v>
      </c>
      <c r="C14" s="8" t="s">
        <v>10</v>
      </c>
      <c r="D14" s="9">
        <v>1.04</v>
      </c>
      <c r="E14" s="10">
        <f t="shared" si="0"/>
        <v>9188.8160000000007</v>
      </c>
    </row>
    <row r="15" spans="1:7">
      <c r="A15" s="7" t="s">
        <v>13</v>
      </c>
      <c r="B15" s="8"/>
      <c r="C15" s="8" t="s">
        <v>10</v>
      </c>
      <c r="D15" s="9">
        <v>0.09</v>
      </c>
      <c r="E15" s="31">
        <v>998.07</v>
      </c>
    </row>
    <row r="16" spans="1:7" ht="38.25">
      <c r="A16" s="7" t="s">
        <v>11</v>
      </c>
      <c r="B16" s="8" t="s">
        <v>12</v>
      </c>
      <c r="C16" s="8" t="s">
        <v>10</v>
      </c>
      <c r="D16" s="8">
        <v>1.28</v>
      </c>
      <c r="E16" s="10">
        <f>D16*$G$10*7</f>
        <v>11309.312</v>
      </c>
    </row>
    <row r="17" spans="1:7">
      <c r="A17" s="7" t="s">
        <v>33</v>
      </c>
      <c r="B17" s="8" t="s">
        <v>9</v>
      </c>
      <c r="C17" s="8" t="s">
        <v>10</v>
      </c>
      <c r="D17" s="9">
        <v>2.48</v>
      </c>
      <c r="E17" s="10">
        <f t="shared" ref="E17:E21" si="1">D17*$G$10*7</f>
        <v>21911.792000000001</v>
      </c>
    </row>
    <row r="18" spans="1:7" ht="25.5">
      <c r="A18" s="7" t="s">
        <v>14</v>
      </c>
      <c r="B18" s="8" t="s">
        <v>15</v>
      </c>
      <c r="C18" s="8" t="s">
        <v>10</v>
      </c>
      <c r="D18" s="9">
        <v>0.81</v>
      </c>
      <c r="E18" s="10">
        <f t="shared" si="1"/>
        <v>7156.6740000000009</v>
      </c>
    </row>
    <row r="19" spans="1:7" ht="25.5">
      <c r="A19" s="7" t="s">
        <v>16</v>
      </c>
      <c r="B19" s="8" t="s">
        <v>15</v>
      </c>
      <c r="C19" s="8" t="s">
        <v>10</v>
      </c>
      <c r="D19" s="11">
        <v>0.45</v>
      </c>
      <c r="E19" s="10">
        <f t="shared" si="1"/>
        <v>3975.9300000000003</v>
      </c>
    </row>
    <row r="20" spans="1:7" ht="25.5">
      <c r="A20" s="7" t="s">
        <v>17</v>
      </c>
      <c r="B20" s="8" t="s">
        <v>15</v>
      </c>
      <c r="C20" s="8" t="s">
        <v>10</v>
      </c>
      <c r="D20" s="8">
        <v>0.31</v>
      </c>
      <c r="E20" s="10">
        <f t="shared" si="1"/>
        <v>2738.9740000000002</v>
      </c>
    </row>
    <row r="21" spans="1:7" ht="25.5">
      <c r="A21" s="7" t="s">
        <v>18</v>
      </c>
      <c r="B21" s="8" t="s">
        <v>9</v>
      </c>
      <c r="C21" s="8" t="s">
        <v>10</v>
      </c>
      <c r="D21" s="8">
        <v>1.92</v>
      </c>
      <c r="E21" s="10">
        <f t="shared" si="1"/>
        <v>16963.968000000001</v>
      </c>
    </row>
    <row r="22" spans="1:7">
      <c r="A22" s="23" t="s">
        <v>37</v>
      </c>
      <c r="B22" s="24"/>
      <c r="C22" s="8"/>
      <c r="D22" s="24"/>
      <c r="E22" s="25">
        <v>2467</v>
      </c>
    </row>
    <row r="23" spans="1:7" ht="19.5" thickBot="1">
      <c r="A23" s="12" t="s">
        <v>19</v>
      </c>
      <c r="B23" s="13"/>
      <c r="C23" s="13"/>
      <c r="D23" s="14"/>
      <c r="E23" s="15">
        <f>SUM(E12:E22)</f>
        <v>91995.77800000002</v>
      </c>
      <c r="G23" s="17"/>
    </row>
    <row r="24" spans="1:7">
      <c r="A24" s="5"/>
      <c r="B24" s="5"/>
      <c r="C24" s="5"/>
      <c r="D24" s="5"/>
      <c r="E24" s="6"/>
    </row>
    <row r="25" spans="1:7" ht="33" customHeight="1">
      <c r="A25" s="38" t="s">
        <v>42</v>
      </c>
      <c r="B25" s="38"/>
      <c r="C25" s="38"/>
      <c r="D25" s="38"/>
      <c r="E25" s="38"/>
    </row>
    <row r="26" spans="1:7">
      <c r="A26" s="26"/>
      <c r="B26" s="26"/>
      <c r="C26" s="26"/>
      <c r="D26" s="26"/>
      <c r="E26" s="27"/>
    </row>
    <row r="27" spans="1:7" ht="30.75" customHeight="1">
      <c r="A27" s="38" t="s">
        <v>40</v>
      </c>
      <c r="B27" s="38"/>
      <c r="C27" s="38"/>
      <c r="D27" s="38"/>
      <c r="E27" s="38"/>
    </row>
    <row r="28" spans="1:7">
      <c r="A28" s="5"/>
      <c r="B28" s="5"/>
      <c r="C28" s="5"/>
      <c r="D28" s="5"/>
      <c r="E28" s="6"/>
    </row>
    <row r="29" spans="1:7" ht="15" customHeight="1">
      <c r="A29" s="38" t="s">
        <v>20</v>
      </c>
      <c r="B29" s="38"/>
      <c r="C29" s="38"/>
      <c r="D29" s="38"/>
      <c r="E29" s="38"/>
    </row>
    <row r="30" spans="1:7">
      <c r="A30" s="5"/>
      <c r="B30" s="5"/>
      <c r="C30" s="5"/>
      <c r="D30" s="5"/>
      <c r="E30" s="6"/>
    </row>
    <row r="31" spans="1:7">
      <c r="A31" s="43" t="s">
        <v>21</v>
      </c>
      <c r="B31" s="43"/>
      <c r="C31" s="43"/>
      <c r="D31" s="43"/>
      <c r="E31" s="43"/>
    </row>
    <row r="32" spans="1:7">
      <c r="A32" s="5"/>
      <c r="B32" s="5"/>
      <c r="C32" s="5"/>
      <c r="D32" s="5"/>
      <c r="E32" s="6"/>
    </row>
    <row r="33" spans="1:5" ht="29.25" customHeight="1">
      <c r="A33" s="38" t="s">
        <v>22</v>
      </c>
      <c r="B33" s="38"/>
      <c r="C33" s="38"/>
      <c r="D33" s="38"/>
      <c r="E33" s="38"/>
    </row>
    <row r="34" spans="1:5">
      <c r="A34" s="5"/>
      <c r="B34" s="5"/>
      <c r="C34" s="5"/>
      <c r="D34" s="5"/>
      <c r="E34" s="6"/>
    </row>
    <row r="35" spans="1:5">
      <c r="A35" s="5"/>
      <c r="B35" s="5"/>
      <c r="C35" s="5"/>
      <c r="D35" s="5"/>
      <c r="E35" s="6"/>
    </row>
    <row r="36" spans="1:5">
      <c r="A36" s="44" t="s">
        <v>23</v>
      </c>
      <c r="B36" s="44"/>
      <c r="C36" s="44"/>
      <c r="D36" s="44"/>
      <c r="E36" s="44"/>
    </row>
    <row r="37" spans="1:5">
      <c r="A37" s="5"/>
      <c r="B37" s="5"/>
      <c r="C37" s="5"/>
      <c r="D37" s="5"/>
      <c r="E37" s="6"/>
    </row>
    <row r="38" spans="1:5">
      <c r="A38" s="5" t="s">
        <v>24</v>
      </c>
      <c r="B38" s="5" t="s">
        <v>25</v>
      </c>
      <c r="C38" s="5"/>
      <c r="D38" s="5"/>
      <c r="E38" s="6" t="s">
        <v>26</v>
      </c>
    </row>
    <row r="39" spans="1:5">
      <c r="A39" s="5"/>
      <c r="B39" s="42" t="s">
        <v>27</v>
      </c>
      <c r="C39" s="42"/>
      <c r="D39" s="42"/>
      <c r="E39" s="6" t="s">
        <v>28</v>
      </c>
    </row>
    <row r="40" spans="1:5">
      <c r="A40" s="5"/>
      <c r="B40" s="5"/>
      <c r="C40" s="5"/>
      <c r="D40" s="5"/>
      <c r="E40" s="6"/>
    </row>
    <row r="41" spans="1:5">
      <c r="A41" s="5"/>
      <c r="B41" s="5"/>
      <c r="C41" s="5"/>
      <c r="D41" s="5"/>
      <c r="E41" s="6"/>
    </row>
    <row r="42" spans="1:5">
      <c r="A42" s="5" t="s">
        <v>29</v>
      </c>
      <c r="B42" s="5" t="s">
        <v>25</v>
      </c>
      <c r="C42" s="5"/>
      <c r="D42" s="5"/>
      <c r="E42" s="6" t="s">
        <v>26</v>
      </c>
    </row>
    <row r="43" spans="1:5">
      <c r="A43" s="5"/>
      <c r="B43" s="42" t="s">
        <v>27</v>
      </c>
      <c r="C43" s="42"/>
      <c r="D43" s="42"/>
      <c r="E43" s="6" t="s">
        <v>28</v>
      </c>
    </row>
    <row r="44" spans="1:5">
      <c r="A44" s="5"/>
      <c r="B44" s="5"/>
      <c r="C44" s="5"/>
      <c r="D44" s="5"/>
      <c r="E44" s="6"/>
    </row>
  </sheetData>
  <mergeCells count="13">
    <mergeCell ref="A25:E25"/>
    <mergeCell ref="A1:E1"/>
    <mergeCell ref="A2:E2"/>
    <mergeCell ref="D4:E4"/>
    <mergeCell ref="A7:E7"/>
    <mergeCell ref="A9:E9"/>
    <mergeCell ref="B43:D43"/>
    <mergeCell ref="A27:E27"/>
    <mergeCell ref="A29:E29"/>
    <mergeCell ref="A31:E31"/>
    <mergeCell ref="A33:E33"/>
    <mergeCell ref="A36:E36"/>
    <mergeCell ref="B39:D39"/>
  </mergeCells>
  <pageMargins left="0.22" right="0.21" top="0.16" bottom="0.22" header="0.16" footer="0.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topLeftCell="A13" workbookViewId="0">
      <selection activeCell="E12" sqref="E12"/>
    </sheetView>
  </sheetViews>
  <sheetFormatPr defaultRowHeight="15"/>
  <cols>
    <col min="1" max="1" width="32.85546875" customWidth="1"/>
    <col min="2" max="2" width="15.7109375" customWidth="1"/>
    <col min="3" max="3" width="11.5703125" customWidth="1"/>
    <col min="4" max="4" width="19" customWidth="1"/>
    <col min="5" max="5" width="18" style="16" customWidth="1"/>
    <col min="6" max="7" width="9.140625" customWidth="1"/>
  </cols>
  <sheetData>
    <row r="1" spans="1:7" ht="15.75">
      <c r="A1" s="39" t="s">
        <v>0</v>
      </c>
      <c r="B1" s="39"/>
      <c r="C1" s="39"/>
      <c r="D1" s="39"/>
      <c r="E1" s="39"/>
    </row>
    <row r="2" spans="1:7" ht="15.75">
      <c r="A2" s="40" t="s">
        <v>1</v>
      </c>
      <c r="B2" s="40"/>
      <c r="C2" s="40"/>
      <c r="D2" s="40"/>
      <c r="E2" s="40"/>
    </row>
    <row r="3" spans="1:7">
      <c r="A3" s="1"/>
      <c r="B3" s="1"/>
      <c r="C3" s="1"/>
      <c r="D3" s="1"/>
      <c r="E3" s="2"/>
    </row>
    <row r="4" spans="1:7">
      <c r="A4" s="30" t="s">
        <v>2</v>
      </c>
      <c r="B4" s="1"/>
      <c r="C4" s="1"/>
      <c r="D4" s="41" t="s">
        <v>43</v>
      </c>
      <c r="E4" s="41"/>
    </row>
    <row r="5" spans="1:7">
      <c r="A5" s="1"/>
      <c r="B5" s="1"/>
      <c r="C5" s="1"/>
      <c r="D5" s="1"/>
      <c r="E5" s="2"/>
    </row>
    <row r="6" spans="1:7">
      <c r="A6" s="1"/>
      <c r="B6" s="1"/>
      <c r="C6" s="1"/>
      <c r="D6" s="1"/>
      <c r="E6" s="2"/>
    </row>
    <row r="7" spans="1:7" ht="93" customHeight="1">
      <c r="A7" s="38" t="s">
        <v>39</v>
      </c>
      <c r="B7" s="38"/>
      <c r="C7" s="38"/>
      <c r="D7" s="38"/>
      <c r="E7" s="38"/>
    </row>
    <row r="8" spans="1:7">
      <c r="A8" s="3"/>
      <c r="B8" s="3"/>
      <c r="C8" s="3"/>
      <c r="D8" s="3"/>
      <c r="E8" s="4"/>
    </row>
    <row r="9" spans="1:7" ht="45.75" customHeight="1">
      <c r="A9" s="38" t="s">
        <v>34</v>
      </c>
      <c r="B9" s="38"/>
      <c r="C9" s="38"/>
      <c r="D9" s="38"/>
      <c r="E9" s="38"/>
    </row>
    <row r="10" spans="1:7" ht="15.75" thickBot="1">
      <c r="A10" s="5"/>
      <c r="B10" s="5"/>
      <c r="C10" s="5"/>
      <c r="D10" s="5"/>
      <c r="E10" s="6"/>
      <c r="G10">
        <v>1262.2</v>
      </c>
    </row>
    <row r="11" spans="1:7" ht="75">
      <c r="A11" s="18" t="s">
        <v>4</v>
      </c>
      <c r="B11" s="19" t="s">
        <v>5</v>
      </c>
      <c r="C11" s="19" t="s">
        <v>6</v>
      </c>
      <c r="D11" s="20" t="s">
        <v>7</v>
      </c>
      <c r="E11" s="21" t="s">
        <v>8</v>
      </c>
    </row>
    <row r="12" spans="1:7" ht="45.75" customHeight="1">
      <c r="A12" s="22" t="s">
        <v>32</v>
      </c>
      <c r="B12" s="8" t="s">
        <v>9</v>
      </c>
      <c r="C12" s="8" t="s">
        <v>10</v>
      </c>
      <c r="D12" s="9">
        <v>0.8</v>
      </c>
      <c r="E12" s="10">
        <f>D12*$G$10*7</f>
        <v>7068.3200000000006</v>
      </c>
    </row>
    <row r="13" spans="1:7" ht="54.75" customHeight="1">
      <c r="A13" s="23" t="s">
        <v>31</v>
      </c>
      <c r="B13" s="8" t="s">
        <v>9</v>
      </c>
      <c r="C13" s="8" t="s">
        <v>10</v>
      </c>
      <c r="D13" s="9">
        <v>0.93</v>
      </c>
      <c r="E13" s="10">
        <f t="shared" ref="E13:E14" si="0">D13*$G$10*7</f>
        <v>8216.9220000000005</v>
      </c>
    </row>
    <row r="14" spans="1:7" ht="38.25">
      <c r="A14" s="23" t="s">
        <v>30</v>
      </c>
      <c r="B14" s="8" t="s">
        <v>9</v>
      </c>
      <c r="C14" s="8" t="s">
        <v>10</v>
      </c>
      <c r="D14" s="9">
        <v>1.04</v>
      </c>
      <c r="E14" s="10">
        <f t="shared" si="0"/>
        <v>9188.8160000000007</v>
      </c>
    </row>
    <row r="15" spans="1:7">
      <c r="A15" s="7" t="s">
        <v>13</v>
      </c>
      <c r="B15" s="8"/>
      <c r="C15" s="8" t="s">
        <v>10</v>
      </c>
      <c r="D15" s="9">
        <v>0.09</v>
      </c>
      <c r="E15" s="31">
        <v>998.07</v>
      </c>
    </row>
    <row r="16" spans="1:7" ht="38.25">
      <c r="A16" s="7" t="s">
        <v>11</v>
      </c>
      <c r="B16" s="8" t="s">
        <v>12</v>
      </c>
      <c r="C16" s="8" t="s">
        <v>10</v>
      </c>
      <c r="D16" s="8">
        <v>1.28</v>
      </c>
      <c r="E16" s="10">
        <f>D16*$G$10*7</f>
        <v>11309.312</v>
      </c>
    </row>
    <row r="17" spans="1:7">
      <c r="A17" s="7" t="s">
        <v>33</v>
      </c>
      <c r="B17" s="8" t="s">
        <v>9</v>
      </c>
      <c r="C17" s="8" t="s">
        <v>10</v>
      </c>
      <c r="D17" s="9">
        <v>2.48</v>
      </c>
      <c r="E17" s="10">
        <f t="shared" ref="E17:E21" si="1">D17*$G$10*7</f>
        <v>21911.792000000001</v>
      </c>
    </row>
    <row r="18" spans="1:7" ht="25.5">
      <c r="A18" s="7" t="s">
        <v>14</v>
      </c>
      <c r="B18" s="8" t="s">
        <v>15</v>
      </c>
      <c r="C18" s="8" t="s">
        <v>10</v>
      </c>
      <c r="D18" s="9">
        <v>0.81</v>
      </c>
      <c r="E18" s="10">
        <f t="shared" si="1"/>
        <v>7156.6740000000009</v>
      </c>
    </row>
    <row r="19" spans="1:7" ht="25.5">
      <c r="A19" s="7" t="s">
        <v>16</v>
      </c>
      <c r="B19" s="8" t="s">
        <v>15</v>
      </c>
      <c r="C19" s="8" t="s">
        <v>10</v>
      </c>
      <c r="D19" s="11">
        <v>0.45</v>
      </c>
      <c r="E19" s="10">
        <f t="shared" si="1"/>
        <v>3975.9300000000003</v>
      </c>
    </row>
    <row r="20" spans="1:7" ht="25.5">
      <c r="A20" s="7" t="s">
        <v>17</v>
      </c>
      <c r="B20" s="8" t="s">
        <v>15</v>
      </c>
      <c r="C20" s="8" t="s">
        <v>10</v>
      </c>
      <c r="D20" s="8">
        <v>0.31</v>
      </c>
      <c r="E20" s="10">
        <f t="shared" si="1"/>
        <v>2738.9740000000002</v>
      </c>
    </row>
    <row r="21" spans="1:7" ht="25.5">
      <c r="A21" s="7" t="s">
        <v>18</v>
      </c>
      <c r="B21" s="8" t="s">
        <v>9</v>
      </c>
      <c r="C21" s="8" t="s">
        <v>10</v>
      </c>
      <c r="D21" s="8">
        <v>1.92</v>
      </c>
      <c r="E21" s="10">
        <f t="shared" si="1"/>
        <v>16963.968000000001</v>
      </c>
    </row>
    <row r="22" spans="1:7">
      <c r="A22" s="23" t="s">
        <v>37</v>
      </c>
      <c r="B22" s="24"/>
      <c r="C22" s="8"/>
      <c r="D22" s="24"/>
      <c r="E22" s="25">
        <v>2467</v>
      </c>
    </row>
    <row r="23" spans="1:7" ht="19.5" thickBot="1">
      <c r="A23" s="12" t="s">
        <v>19</v>
      </c>
      <c r="B23" s="13"/>
      <c r="C23" s="13"/>
      <c r="D23" s="14"/>
      <c r="E23" s="15">
        <f>SUM(E12:E22)</f>
        <v>91995.77800000002</v>
      </c>
      <c r="G23" s="17"/>
    </row>
    <row r="24" spans="1:7">
      <c r="A24" s="5"/>
      <c r="B24" s="5"/>
      <c r="C24" s="5"/>
      <c r="D24" s="5"/>
      <c r="E24" s="6"/>
    </row>
    <row r="25" spans="1:7" ht="33" customHeight="1">
      <c r="A25" s="38" t="s">
        <v>42</v>
      </c>
      <c r="B25" s="38"/>
      <c r="C25" s="38"/>
      <c r="D25" s="38"/>
      <c r="E25" s="38"/>
    </row>
    <row r="26" spans="1:7">
      <c r="A26" s="26"/>
      <c r="B26" s="26"/>
      <c r="C26" s="26"/>
      <c r="D26" s="26"/>
      <c r="E26" s="27"/>
    </row>
    <row r="27" spans="1:7" ht="30.75" customHeight="1">
      <c r="A27" s="38" t="s">
        <v>40</v>
      </c>
      <c r="B27" s="38"/>
      <c r="C27" s="38"/>
      <c r="D27" s="38"/>
      <c r="E27" s="38"/>
    </row>
    <row r="28" spans="1:7">
      <c r="A28" s="5"/>
      <c r="B28" s="5"/>
      <c r="C28" s="5"/>
      <c r="D28" s="5"/>
      <c r="E28" s="6"/>
    </row>
    <row r="29" spans="1:7" ht="15" customHeight="1">
      <c r="A29" s="38" t="s">
        <v>20</v>
      </c>
      <c r="B29" s="38"/>
      <c r="C29" s="38"/>
      <c r="D29" s="38"/>
      <c r="E29" s="38"/>
    </row>
    <row r="30" spans="1:7">
      <c r="A30" s="5"/>
      <c r="B30" s="5"/>
      <c r="C30" s="5"/>
      <c r="D30" s="5"/>
      <c r="E30" s="6"/>
    </row>
    <row r="31" spans="1:7">
      <c r="A31" s="43" t="s">
        <v>21</v>
      </c>
      <c r="B31" s="43"/>
      <c r="C31" s="43"/>
      <c r="D31" s="43"/>
      <c r="E31" s="43"/>
    </row>
    <row r="32" spans="1:7">
      <c r="A32" s="5"/>
      <c r="B32" s="5"/>
      <c r="C32" s="5"/>
      <c r="D32" s="5"/>
      <c r="E32" s="6"/>
    </row>
    <row r="33" spans="1:5" ht="29.25" customHeight="1">
      <c r="A33" s="38" t="s">
        <v>22</v>
      </c>
      <c r="B33" s="38"/>
      <c r="C33" s="38"/>
      <c r="D33" s="38"/>
      <c r="E33" s="38"/>
    </row>
    <row r="34" spans="1:5">
      <c r="A34" s="5"/>
      <c r="B34" s="5"/>
      <c r="C34" s="5"/>
      <c r="D34" s="5"/>
      <c r="E34" s="6"/>
    </row>
    <row r="35" spans="1:5">
      <c r="A35" s="5"/>
      <c r="B35" s="5"/>
      <c r="C35" s="5"/>
      <c r="D35" s="5"/>
      <c r="E35" s="6"/>
    </row>
    <row r="36" spans="1:5">
      <c r="A36" s="44" t="s">
        <v>23</v>
      </c>
      <c r="B36" s="44"/>
      <c r="C36" s="44"/>
      <c r="D36" s="44"/>
      <c r="E36" s="44"/>
    </row>
    <row r="37" spans="1:5">
      <c r="A37" s="5"/>
      <c r="B37" s="5"/>
      <c r="C37" s="5"/>
      <c r="D37" s="5"/>
      <c r="E37" s="6"/>
    </row>
    <row r="38" spans="1:5">
      <c r="A38" s="5" t="s">
        <v>24</v>
      </c>
      <c r="B38" s="5" t="s">
        <v>25</v>
      </c>
      <c r="C38" s="5"/>
      <c r="D38" s="5"/>
      <c r="E38" s="6" t="s">
        <v>26</v>
      </c>
    </row>
    <row r="39" spans="1:5">
      <c r="A39" s="5"/>
      <c r="B39" s="42" t="s">
        <v>27</v>
      </c>
      <c r="C39" s="42"/>
      <c r="D39" s="42"/>
      <c r="E39" s="6" t="s">
        <v>28</v>
      </c>
    </row>
    <row r="40" spans="1:5">
      <c r="A40" s="5"/>
      <c r="B40" s="5"/>
      <c r="C40" s="5"/>
      <c r="D40" s="5"/>
      <c r="E40" s="6"/>
    </row>
    <row r="41" spans="1:5">
      <c r="A41" s="5"/>
      <c r="B41" s="5"/>
      <c r="C41" s="5"/>
      <c r="D41" s="5"/>
      <c r="E41" s="6"/>
    </row>
    <row r="42" spans="1:5">
      <c r="A42" s="5" t="s">
        <v>29</v>
      </c>
      <c r="B42" s="5" t="s">
        <v>25</v>
      </c>
      <c r="C42" s="5"/>
      <c r="D42" s="5"/>
      <c r="E42" s="6" t="s">
        <v>26</v>
      </c>
    </row>
    <row r="43" spans="1:5">
      <c r="A43" s="5"/>
      <c r="B43" s="42" t="s">
        <v>27</v>
      </c>
      <c r="C43" s="42"/>
      <c r="D43" s="42"/>
      <c r="E43" s="6" t="s">
        <v>28</v>
      </c>
    </row>
    <row r="44" spans="1:5">
      <c r="A44" s="5"/>
      <c r="B44" s="5"/>
      <c r="C44" s="5"/>
      <c r="D44" s="5"/>
      <c r="E44" s="6"/>
    </row>
  </sheetData>
  <mergeCells count="13">
    <mergeCell ref="B43:D43"/>
    <mergeCell ref="A27:E27"/>
    <mergeCell ref="A29:E29"/>
    <mergeCell ref="A31:E31"/>
    <mergeCell ref="A33:E33"/>
    <mergeCell ref="A36:E36"/>
    <mergeCell ref="B39:D39"/>
    <mergeCell ref="A25:E25"/>
    <mergeCell ref="A1:E1"/>
    <mergeCell ref="A2:E2"/>
    <mergeCell ref="D4:E4"/>
    <mergeCell ref="A7:E7"/>
    <mergeCell ref="A9:E9"/>
  </mergeCells>
  <pageMargins left="0.22" right="0.21" top="0.16" bottom="0.22" header="0.16" footer="0.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tabSelected="1" topLeftCell="A25" workbookViewId="0">
      <selection activeCell="G27" sqref="G27:G28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16" customWidth="1"/>
    <col min="8" max="8" width="9.140625" customWidth="1"/>
  </cols>
  <sheetData>
    <row r="1" spans="1:8" ht="15.75">
      <c r="A1" s="39" t="s">
        <v>0</v>
      </c>
      <c r="B1" s="39"/>
      <c r="C1" s="39"/>
      <c r="D1" s="39"/>
      <c r="E1" s="39"/>
      <c r="F1" s="35"/>
    </row>
    <row r="2" spans="1:8" ht="15.75" customHeight="1">
      <c r="A2" s="40" t="s">
        <v>1</v>
      </c>
      <c r="B2" s="40"/>
      <c r="C2" s="40"/>
      <c r="D2" s="40"/>
      <c r="E2" s="40"/>
      <c r="F2" s="36"/>
    </row>
    <row r="3" spans="1:8">
      <c r="A3" s="1"/>
      <c r="B3" s="1"/>
      <c r="C3" s="1"/>
      <c r="D3" s="1"/>
      <c r="E3" s="2"/>
      <c r="F3" s="2"/>
    </row>
    <row r="4" spans="1:8">
      <c r="A4" s="32" t="s">
        <v>2</v>
      </c>
      <c r="B4" s="1"/>
      <c r="C4" s="1"/>
      <c r="D4" s="41" t="s">
        <v>44</v>
      </c>
      <c r="E4" s="41"/>
      <c r="F4" s="37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3" customHeight="1">
      <c r="A7" s="38" t="s">
        <v>45</v>
      </c>
      <c r="B7" s="38"/>
      <c r="C7" s="38"/>
      <c r="D7" s="38"/>
      <c r="E7" s="38"/>
      <c r="F7" s="32"/>
    </row>
    <row r="8" spans="1:8">
      <c r="A8" s="3"/>
      <c r="B8" s="3"/>
      <c r="C8" s="3"/>
      <c r="D8" s="3"/>
      <c r="E8" s="4"/>
      <c r="F8" s="4"/>
    </row>
    <row r="9" spans="1:8" ht="45.75" customHeight="1">
      <c r="A9" s="38" t="s">
        <v>46</v>
      </c>
      <c r="B9" s="38"/>
      <c r="C9" s="38"/>
      <c r="D9" s="38"/>
      <c r="E9" s="38"/>
      <c r="F9" s="32"/>
    </row>
    <row r="10" spans="1:8" ht="15.75" thickBot="1">
      <c r="A10" s="5"/>
      <c r="B10" s="5"/>
      <c r="C10" s="5"/>
      <c r="D10" s="5"/>
      <c r="E10" s="6"/>
      <c r="F10" s="6"/>
      <c r="H10">
        <v>1262.2</v>
      </c>
    </row>
    <row r="11" spans="1:8" ht="75">
      <c r="A11" s="45" t="s">
        <v>4</v>
      </c>
      <c r="B11" s="46" t="s">
        <v>5</v>
      </c>
      <c r="C11" s="46" t="s">
        <v>6</v>
      </c>
      <c r="D11" s="47" t="s">
        <v>7</v>
      </c>
      <c r="E11" s="48" t="s">
        <v>8</v>
      </c>
      <c r="F11" s="49"/>
    </row>
    <row r="12" spans="1:8" ht="45.75" customHeight="1">
      <c r="A12" s="50" t="s">
        <v>47</v>
      </c>
      <c r="B12" s="51" t="s">
        <v>48</v>
      </c>
      <c r="C12" s="8" t="s">
        <v>10</v>
      </c>
      <c r="D12" s="11" t="s">
        <v>49</v>
      </c>
      <c r="E12" s="52">
        <f>0.8*6*H10+0.6*6*H10</f>
        <v>10602.480000000001</v>
      </c>
      <c r="F12" s="49"/>
    </row>
    <row r="13" spans="1:8" ht="54.75" customHeight="1">
      <c r="A13" s="50" t="s">
        <v>50</v>
      </c>
      <c r="B13" s="53" t="s">
        <v>48</v>
      </c>
      <c r="C13" s="8" t="s">
        <v>10</v>
      </c>
      <c r="D13" s="11" t="s">
        <v>51</v>
      </c>
      <c r="E13" s="52">
        <f>0.93*6*H10+0.52*6*H10</f>
        <v>10981.14</v>
      </c>
      <c r="F13" s="49"/>
    </row>
    <row r="14" spans="1:8" ht="51">
      <c r="A14" s="7" t="s">
        <v>52</v>
      </c>
      <c r="B14" s="8" t="s">
        <v>53</v>
      </c>
      <c r="C14" s="8" t="s">
        <v>10</v>
      </c>
      <c r="D14" s="9" t="s">
        <v>54</v>
      </c>
      <c r="E14" s="10">
        <f>1.04*6*H10+0.84*6*H10</f>
        <v>14237.616000000002</v>
      </c>
      <c r="F14" s="54"/>
    </row>
    <row r="15" spans="1:8" ht="38.25">
      <c r="A15" s="7" t="s">
        <v>11</v>
      </c>
      <c r="B15" s="8" t="s">
        <v>12</v>
      </c>
      <c r="C15" s="8" t="s">
        <v>10</v>
      </c>
      <c r="D15" s="8" t="s">
        <v>55</v>
      </c>
      <c r="E15" s="10">
        <f>1.28*6*H10+3.58*6*H10</f>
        <v>36805.752</v>
      </c>
      <c r="F15" s="54"/>
    </row>
    <row r="16" spans="1:8">
      <c r="A16" s="7" t="s">
        <v>56</v>
      </c>
      <c r="B16" s="8" t="s">
        <v>9</v>
      </c>
      <c r="C16" s="8" t="s">
        <v>10</v>
      </c>
      <c r="D16" s="9" t="s">
        <v>57</v>
      </c>
      <c r="E16" s="10">
        <f>2.48*6*H10+2.98*6*H10</f>
        <v>41349.671999999999</v>
      </c>
      <c r="F16" s="54"/>
    </row>
    <row r="17" spans="1:7">
      <c r="A17" s="7" t="s">
        <v>13</v>
      </c>
      <c r="B17" s="8" t="s">
        <v>58</v>
      </c>
      <c r="C17" s="8" t="s">
        <v>10</v>
      </c>
      <c r="D17" s="9" t="s">
        <v>59</v>
      </c>
      <c r="E17" s="10">
        <f>0.09*6*H10+0.15*6*H10</f>
        <v>1817.5680000000002</v>
      </c>
      <c r="F17" s="54"/>
    </row>
    <row r="18" spans="1:7" ht="25.5">
      <c r="A18" s="7" t="s">
        <v>14</v>
      </c>
      <c r="B18" s="8" t="s">
        <v>15</v>
      </c>
      <c r="C18" s="8" t="s">
        <v>10</v>
      </c>
      <c r="D18" s="9" t="s">
        <v>60</v>
      </c>
      <c r="E18" s="10">
        <f>0.81*6*H10+0.89*6*H10</f>
        <v>12874.44</v>
      </c>
      <c r="F18" s="54"/>
    </row>
    <row r="19" spans="1:7" ht="25.5">
      <c r="A19" s="7" t="s">
        <v>61</v>
      </c>
      <c r="B19" s="8" t="s">
        <v>15</v>
      </c>
      <c r="C19" s="8" t="s">
        <v>10</v>
      </c>
      <c r="D19" s="55" t="s">
        <v>62</v>
      </c>
      <c r="E19" s="10">
        <f>0.45*6*H10+0.5*6*H10</f>
        <v>7194.5400000000009</v>
      </c>
      <c r="F19" s="54"/>
    </row>
    <row r="20" spans="1:7" ht="25.5">
      <c r="A20" s="7" t="s">
        <v>17</v>
      </c>
      <c r="B20" s="8" t="s">
        <v>15</v>
      </c>
      <c r="C20" s="8" t="s">
        <v>10</v>
      </c>
      <c r="D20" s="8" t="s">
        <v>63</v>
      </c>
      <c r="E20" s="10">
        <v>4838.24</v>
      </c>
      <c r="F20" s="54">
        <v>4771.12</v>
      </c>
      <c r="G20" s="17">
        <f>E20-F20</f>
        <v>67.119999999999891</v>
      </c>
    </row>
    <row r="21" spans="1:7" ht="25.5">
      <c r="A21" s="7" t="s">
        <v>18</v>
      </c>
      <c r="B21" s="8" t="s">
        <v>9</v>
      </c>
      <c r="C21" s="8" t="s">
        <v>10</v>
      </c>
      <c r="D21" s="8" t="s">
        <v>64</v>
      </c>
      <c r="E21" s="10">
        <v>25774.42</v>
      </c>
      <c r="F21" s="54">
        <v>18554.34</v>
      </c>
      <c r="G21" s="17">
        <f>E21-F21</f>
        <v>7220.0799999999981</v>
      </c>
    </row>
    <row r="22" spans="1:7">
      <c r="A22" s="56" t="s">
        <v>65</v>
      </c>
      <c r="B22" s="24"/>
      <c r="C22" s="24"/>
      <c r="D22" s="24"/>
      <c r="E22" s="25">
        <v>2448.66</v>
      </c>
      <c r="F22" s="54"/>
      <c r="G22" s="17"/>
    </row>
    <row r="23" spans="1:7">
      <c r="A23" s="56" t="s">
        <v>66</v>
      </c>
      <c r="B23" s="24"/>
      <c r="C23" s="24"/>
      <c r="D23" s="24"/>
      <c r="E23" s="25">
        <v>17569.82</v>
      </c>
      <c r="F23" s="54"/>
      <c r="G23" s="17"/>
    </row>
    <row r="24" spans="1:7">
      <c r="A24" s="56" t="s">
        <v>67</v>
      </c>
      <c r="B24" s="24"/>
      <c r="C24" s="24"/>
      <c r="D24" s="24"/>
      <c r="E24" s="25">
        <f>2212+2394</f>
        <v>4606</v>
      </c>
      <c r="F24" s="54"/>
    </row>
    <row r="25" spans="1:7" ht="33" customHeight="1">
      <c r="A25" s="57" t="s">
        <v>37</v>
      </c>
      <c r="B25" s="24"/>
      <c r="C25" s="24"/>
      <c r="D25" s="24"/>
      <c r="E25" s="25">
        <v>2467</v>
      </c>
      <c r="F25" s="54"/>
    </row>
    <row r="26" spans="1:7">
      <c r="A26" s="58" t="s">
        <v>68</v>
      </c>
      <c r="B26" s="24"/>
      <c r="C26" s="24"/>
      <c r="D26" s="24"/>
      <c r="E26" s="25">
        <v>16379</v>
      </c>
      <c r="F26" s="54"/>
    </row>
    <row r="27" spans="1:7" ht="30.75" customHeight="1">
      <c r="A27" s="56" t="s">
        <v>69</v>
      </c>
      <c r="B27" s="24"/>
      <c r="C27" s="24"/>
      <c r="D27" s="24"/>
      <c r="E27" s="25">
        <f>36766.85/1000*H10</f>
        <v>46407.118069999997</v>
      </c>
      <c r="F27" s="54"/>
    </row>
    <row r="28" spans="1:7" ht="19.5" thickBot="1">
      <c r="A28" s="12" t="s">
        <v>70</v>
      </c>
      <c r="B28" s="13"/>
      <c r="C28" s="13"/>
      <c r="D28" s="59"/>
      <c r="E28" s="60">
        <f>SUM(E12:E27)</f>
        <v>256353.46607000002</v>
      </c>
      <c r="F28" s="61"/>
      <c r="G28" s="17"/>
    </row>
    <row r="29" spans="1:7" ht="15" customHeight="1">
      <c r="A29" s="5"/>
      <c r="B29" s="5"/>
      <c r="C29" s="5"/>
      <c r="D29" s="5"/>
      <c r="E29" s="6"/>
      <c r="F29" s="6"/>
    </row>
    <row r="30" spans="1:7" ht="34.5" customHeight="1">
      <c r="A30" s="38" t="s">
        <v>71</v>
      </c>
      <c r="B30" s="38"/>
      <c r="C30" s="38"/>
      <c r="D30" s="38"/>
      <c r="E30" s="38"/>
      <c r="F30" s="32"/>
    </row>
    <row r="31" spans="1:7">
      <c r="A31" s="5"/>
      <c r="B31" s="5"/>
      <c r="C31" s="5"/>
      <c r="D31" s="5"/>
      <c r="E31" s="6"/>
      <c r="F31" s="6"/>
    </row>
    <row r="32" spans="1:7" ht="48.75" customHeight="1">
      <c r="A32" s="38" t="s">
        <v>72</v>
      </c>
      <c r="B32" s="38"/>
      <c r="C32" s="38"/>
      <c r="D32" s="38"/>
      <c r="E32" s="38"/>
      <c r="F32" s="32"/>
    </row>
    <row r="33" spans="1:6">
      <c r="A33" s="5"/>
      <c r="B33" s="5"/>
      <c r="C33" s="5"/>
      <c r="D33" s="5"/>
      <c r="E33" s="6"/>
      <c r="F33" s="6"/>
    </row>
    <row r="34" spans="1:6">
      <c r="A34" s="38" t="s">
        <v>73</v>
      </c>
      <c r="B34" s="38"/>
      <c r="C34" s="38"/>
      <c r="D34" s="38"/>
      <c r="E34" s="38"/>
      <c r="F34" s="33"/>
    </row>
    <row r="35" spans="1:6">
      <c r="A35" s="32"/>
      <c r="B35" s="32"/>
      <c r="C35" s="32"/>
      <c r="D35" s="32"/>
      <c r="E35" s="32"/>
      <c r="F35" s="6"/>
    </row>
    <row r="36" spans="1:6">
      <c r="A36" s="38" t="s">
        <v>22</v>
      </c>
      <c r="B36" s="38"/>
      <c r="C36" s="38"/>
      <c r="D36" s="38"/>
      <c r="E36" s="38"/>
      <c r="F36" s="32"/>
    </row>
    <row r="37" spans="1:6">
      <c r="A37" s="5"/>
      <c r="B37" s="5"/>
      <c r="C37" s="5"/>
      <c r="D37" s="5"/>
      <c r="E37" s="6"/>
      <c r="F37" s="6"/>
    </row>
    <row r="38" spans="1:6">
      <c r="A38" s="5"/>
      <c r="B38" s="5"/>
      <c r="C38" s="5"/>
      <c r="D38" s="5"/>
      <c r="E38" s="6"/>
      <c r="F38" s="6"/>
    </row>
    <row r="39" spans="1:6">
      <c r="A39" s="44" t="s">
        <v>23</v>
      </c>
      <c r="B39" s="44"/>
      <c r="C39" s="44"/>
      <c r="D39" s="44"/>
      <c r="E39" s="44"/>
      <c r="F39" s="34"/>
    </row>
    <row r="40" spans="1:6">
      <c r="A40" s="5"/>
      <c r="B40" s="5"/>
      <c r="C40" s="5"/>
      <c r="D40" s="5"/>
      <c r="E40" s="6"/>
      <c r="F40" s="6"/>
    </row>
    <row r="41" spans="1:6">
      <c r="A41" s="5" t="s">
        <v>24</v>
      </c>
      <c r="B41" s="5" t="s">
        <v>25</v>
      </c>
      <c r="C41" s="5"/>
      <c r="D41" s="5"/>
      <c r="E41" s="6" t="s">
        <v>26</v>
      </c>
      <c r="F41" s="6"/>
    </row>
    <row r="42" spans="1:6">
      <c r="A42" s="5"/>
      <c r="B42" s="42" t="s">
        <v>27</v>
      </c>
      <c r="C42" s="42"/>
      <c r="D42" s="42"/>
      <c r="E42" s="6" t="s">
        <v>28</v>
      </c>
      <c r="F42" s="6"/>
    </row>
    <row r="43" spans="1:6">
      <c r="A43" s="5"/>
      <c r="B43" s="5"/>
      <c r="C43" s="5"/>
      <c r="D43" s="5"/>
      <c r="E43" s="6"/>
      <c r="F43" s="6"/>
    </row>
    <row r="44" spans="1:6">
      <c r="A44" s="5"/>
      <c r="B44" s="5"/>
      <c r="C44" s="5"/>
      <c r="D44" s="5"/>
      <c r="E44" s="6"/>
      <c r="F44" s="6"/>
    </row>
    <row r="45" spans="1:6">
      <c r="A45" s="5" t="s">
        <v>29</v>
      </c>
      <c r="B45" s="5" t="s">
        <v>25</v>
      </c>
      <c r="C45" s="5"/>
      <c r="D45" s="5"/>
      <c r="E45" s="6" t="s">
        <v>26</v>
      </c>
      <c r="F45" s="6"/>
    </row>
    <row r="46" spans="1:6">
      <c r="A46" s="5"/>
      <c r="B46" s="42" t="s">
        <v>27</v>
      </c>
      <c r="C46" s="42"/>
      <c r="D46" s="42"/>
      <c r="E46" s="6" t="s">
        <v>28</v>
      </c>
      <c r="F46" s="6"/>
    </row>
    <row r="47" spans="1:6">
      <c r="A47" s="5"/>
      <c r="B47" s="5"/>
      <c r="C47" s="5"/>
      <c r="D47" s="5"/>
      <c r="E47" s="6"/>
      <c r="F47" s="6"/>
    </row>
    <row r="74" spans="1:1">
      <c r="A74" t="s">
        <v>74</v>
      </c>
    </row>
  </sheetData>
  <mergeCells count="12">
    <mergeCell ref="B46:D46"/>
    <mergeCell ref="A30:E30"/>
    <mergeCell ref="A32:E32"/>
    <mergeCell ref="A34:E34"/>
    <mergeCell ref="A39:E39"/>
    <mergeCell ref="A1:E1"/>
    <mergeCell ref="A2:E2"/>
    <mergeCell ref="D4:E4"/>
    <mergeCell ref="A7:E7"/>
    <mergeCell ref="A9:E9"/>
    <mergeCell ref="A36:E36"/>
    <mergeCell ref="B42:D42"/>
  </mergeCells>
  <pageMargins left="0.22" right="0.21" top="0.16" bottom="0.22" header="0.16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1кв 2018</vt:lpstr>
      <vt:lpstr>2кв 2018</vt:lpstr>
      <vt:lpstr>3кв 2018</vt:lpstr>
      <vt:lpstr>4кв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Пользователь Windows</cp:lastModifiedBy>
  <cp:lastPrinted>2018-05-28T07:01:01Z</cp:lastPrinted>
  <dcterms:created xsi:type="dcterms:W3CDTF">2017-03-13T08:54:22Z</dcterms:created>
  <dcterms:modified xsi:type="dcterms:W3CDTF">2019-03-29T08:15:10Z</dcterms:modified>
</cp:coreProperties>
</file>